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pilyavskaya\Documents\LCAP\LCAP 2021\LCAP FY 2021-2022\"/>
    </mc:Choice>
  </mc:AlternateContent>
  <xr:revisionPtr revIDLastSave="0" documentId="8_{B41C913F-3F61-4B52-A7B4-F131E5B6B74C}" xr6:coauthVersionLast="47" xr6:coauthVersionMax="47" xr10:uidLastSave="{00000000-0000-0000-0000-000000000000}"/>
  <bookViews>
    <workbookView xWindow="22932" yWindow="-108" windowWidth="23256" windowHeight="12576" tabRatio="826" activeTab="2"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A12" i="2" l="1"/>
  <c r="A14" i="2" l="1"/>
  <c r="A4" i="5" l="1"/>
  <c r="A15" i="2" s="1"/>
  <c r="A18" i="2" l="1"/>
  <c r="A17" i="2"/>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00000000-0006-0000-0200-000004000000}">
      <text>
        <r>
          <rPr>
            <sz val="9"/>
            <color indexed="81"/>
            <rFont val="Tahoma"/>
            <family val="2"/>
          </rPr>
          <t>Enter the total amount of LCFF funds the LEA estimates it will receive in the coming School Year.</t>
        </r>
      </text>
    </comment>
    <comment ref="B10" authorId="1" shapeId="0" xr:uid="{00000000-0006-0000-0200-000005000000}">
      <text>
        <r>
          <rPr>
            <sz val="9"/>
            <color indexed="81"/>
            <rFont val="Tahoma"/>
            <family val="2"/>
          </rPr>
          <t>Enter the total amount of LCFF supplemental &amp; concentration grants the LEA estimates it will receive in the coming school year</t>
        </r>
      </text>
    </comment>
    <comment ref="B12" authorId="1" shapeId="0" xr:uid="{00000000-0006-0000-0200-000006000000}">
      <text>
        <r>
          <rPr>
            <sz val="9"/>
            <color indexed="81"/>
            <rFont val="Tahoma"/>
            <family val="2"/>
          </rPr>
          <t>Enter the total amount of other state funds (excluding LCFF funds) the LEA estimates it will receive in the coming school year</t>
        </r>
      </text>
    </comment>
    <comment ref="B13" authorId="1" shapeId="0" xr:uid="{00000000-0006-0000-0200-000007000000}">
      <text>
        <r>
          <rPr>
            <sz val="9"/>
            <color indexed="81"/>
            <rFont val="Tahoma"/>
            <family val="2"/>
          </rPr>
          <t>Enter the total amount of local funds and entitlements the LEA estimates it will receive  in the coming school year</t>
        </r>
      </text>
    </comment>
    <comment ref="B14" authorId="1" shapeId="0" xr:uid="{00000000-0006-0000-0200-000008000000}">
      <text>
        <r>
          <rPr>
            <sz val="9"/>
            <color indexed="81"/>
            <rFont val="Tahoma"/>
            <family val="2"/>
          </rPr>
          <t>Enter the estimated  amount of federal funds (including all Every Student Succeeds Act Title funds) the LEA expects to receive in the coming year</t>
        </r>
      </text>
    </comment>
    <comment ref="B17" authorId="1" shapeId="0" xr:uid="{00000000-0006-0000-0200-000009000000}">
      <text>
        <r>
          <rPr>
            <sz val="9"/>
            <color indexed="81"/>
            <rFont val="Tahoma"/>
            <family val="2"/>
          </rPr>
          <t>Enter the total budgeted General Fund expenditures for the Coming LCAP year</t>
        </r>
      </text>
    </comment>
    <comment ref="B18" authorId="1" shapeId="0" xr:uid="{00000000-0006-0000-0200-00000A000000}">
      <text>
        <r>
          <rPr>
            <sz val="9"/>
            <color indexed="81"/>
            <rFont val="Tahoma"/>
            <family val="2"/>
          </rPr>
          <t>Enter the total amount of budgeted expenditures included in the LCAP for the Coming LCAP Year</t>
        </r>
      </text>
    </comment>
    <comment ref="B19" authorId="1" shapeId="0" xr:uid="{00000000-0006-0000-0200-00000B000000}">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00000000-0006-0000-0200-00000C000000}">
      <text>
        <r>
          <rPr>
            <sz val="9"/>
            <color indexed="81"/>
            <rFont val="Tahoma"/>
            <family val="2"/>
          </rPr>
          <t>Enter the total of the budgeted expenditures, from all fund sources, that are identified as contributing to the increased or improved services for unduplicated students included in the Learning Continuity Plan</t>
        </r>
      </text>
    </comment>
    <comment ref="B23" authorId="1" shapeId="0" xr:uid="{00000000-0006-0000-0200-00000D000000}">
      <text>
        <r>
          <rPr>
            <sz val="9"/>
            <color indexed="81"/>
            <rFont val="Tahoma"/>
            <family val="2"/>
          </rPr>
          <t>Enter the total of the estimated actual expenditures (from all fund sources) associated with the actions that were identified as contributing to increasing or improving services for unduplicated students in the Learning Continuity Plan</t>
        </r>
      </text>
    </comment>
  </commentList>
</comments>
</file>

<file path=xl/sharedStrings.xml><?xml version="1.0" encoding="utf-8"?>
<sst xmlns="http://schemas.openxmlformats.org/spreadsheetml/2006/main" count="75" uniqueCount="69">
  <si>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</si>
  <si>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</si>
  <si>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</si>
  <si>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</si>
  <si>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</si>
  <si>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</si>
  <si>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</si>
  <si>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</si>
  <si>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</si>
  <si>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</si>
  <si>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</si>
  <si>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</si>
  <si>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</si>
  <si>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</si>
  <si>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</si>
  <si>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</si>
  <si>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</si>
  <si>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Total Budgeted Expenditures for High Needs Students in the Learning Continuity Plan</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</si>
  <si>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</si>
  <si>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</si>
  <si>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</si>
  <si>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</si>
  <si>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</si>
  <si>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</si>
  <si>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</si>
  <si>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</si>
  <si>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[Respond to the prompt here; if there is no prompt a response is not required.]</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</si>
  <si>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</si>
  <si>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</si>
  <si>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</si>
  <si>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</si>
  <si>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</si>
  <si>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</si>
  <si>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</si>
  <si>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Actual Expenditures for High Needs Students in Learning Continuity Plan</t>
  </si>
  <si>
    <t>Total Budgeted Expenditures in the LCAP</t>
  </si>
  <si>
    <t>Expenditures not in the LCAP</t>
  </si>
  <si>
    <t>All federal funds</t>
  </si>
  <si>
    <t>Coming School Year:</t>
  </si>
  <si>
    <t xml:space="preserve">Current School Year:   </t>
  </si>
  <si>
    <t>The LCFF gives school districts more flexibility in deciding how to use state funds. In exchange, school districts must work with parents, educators, students, and the community to develop a Local Control and Acccountability Plan (LCAP) that shows how they will use these funds to serve students.</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</si>
  <si>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</si>
  <si>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</si>
  <si>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</si>
  <si>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</si>
  <si>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</si>
  <si>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Total Budgeted Expenditures for High Needs Students in the LCAP (row 19): </t>
    </r>
    <r>
      <rPr>
        <sz val="12"/>
        <color theme="1"/>
        <rFont val="Arial"/>
        <family val="2"/>
      </rPr>
      <t xml:space="preserve">This is the total amount of the budgeted expenditures, from all fund sources, associated with the actions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</si>
  <si>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</si>
  <si>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t>Notice that there are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</si>
  <si>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</si>
  <si>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2021 – 22</t>
  </si>
  <si>
    <t>2020 – 21</t>
  </si>
  <si>
    <t>The LEA must enter the LEA name, county district school (CDS) code (14 digits), and LEA contact information (name, phone number and email address) in the corresponding blue boxes.</t>
  </si>
  <si>
    <t>For the 2021–22 Budget Overview for Parents, the dates for the Coming School Year (2021–22) and the Current School Year (2020–21) have been prepopulated.</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</si>
  <si>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</si>
  <si>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</si>
  <si>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</si>
  <si>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</si>
  <si>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r>
      <rPr>
        <b/>
        <sz val="12"/>
        <color theme="1"/>
        <rFont val="Arial"/>
        <family val="2"/>
      </rPr>
      <t xml:space="preserve">• Total Budgeted Expenditures for High Needs Students in the Learning Continuity and Attendance Plan (Learning Continuity Plan) (row 22): </t>
    </r>
    <r>
      <rPr>
        <sz val="12"/>
        <color theme="1"/>
        <rFont val="Arial"/>
        <family val="2"/>
      </rPr>
      <t xml:space="preserve">This amount is the total of the budgeted expenditures, from all fund sources, for the planned actions included in the Learning Continuity Plan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</si>
  <si>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Learning Continuity Plan (row 23): </t>
    </r>
    <r>
      <rPr>
        <sz val="12"/>
        <color theme="1"/>
        <rFont val="Arial"/>
        <family val="2"/>
      </rPr>
      <t xml:space="preserve">This is the total of the estimated actual expenditures, from all fund sources, for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Learning Continuity Plan.</t>
    </r>
  </si>
  <si>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</si>
  <si>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</si>
  <si>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</si>
  <si>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</si>
  <si>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Developed by the California Department of Education, March 2021</t>
  </si>
  <si>
    <t>LCAP expenses do not include following: depreciation, district oversight fee, home office expenses(administrative salaries, non-instructional consulting fee , business services, legal fee)</t>
  </si>
  <si>
    <t>Arina Goldring-Ravin, 818-605-6964, agoldring@laleadership.org</t>
  </si>
  <si>
    <t>Los Angeles Leadership  Primary Academy</t>
  </si>
  <si>
    <t>19-64733-0124818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</si>
</sst>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Alignment="1"/>
    <xf numFmtId="0" fontId="3" fillId="0" borderId="0" xfId="0" applyFont="1" applyBorder="1"/>
    <xf numFmtId="0" fontId="3" fillId="0" borderId="0" xfId="0" applyFont="1" applyAlignment="1">
      <alignment wrapText="1"/>
    </xf>
    <xf numFmtId="0" fontId="6" fillId="0" borderId="0" xfId="0" applyFont="1" applyAlignment="1">
      <alignment wrapText="1"/>
    </xf>
    <xf numFmtId="0" fontId="0" fillId="0" borderId="0" xfId="0" applyAlignment="1"/>
    <xf numFmtId="0" fontId="4" fillId="0" borderId="0" xfId="0" applyFont="1" applyAlignment="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6" fillId="0" borderId="0" xfId="0" applyFont="1" applyAlignment="1">
      <alignment horizontal="left" vertical="top" wrapText="1"/>
    </xf>
    <xf numFmtId="0" fontId="5" fillId="3"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5" xfId="0" applyNumberFormat="1" applyFont="1" applyFill="1" applyBorder="1" applyAlignment="1" applyProtection="1">
      <alignment vertical="center" wrapText="1"/>
      <protection locked="0"/>
    </xf>
    <xf numFmtId="164" fontId="6" fillId="6" borderId="16" xfId="0" applyNumberFormat="1" applyFont="1" applyFill="1" applyBorder="1" applyAlignment="1" applyProtection="1">
      <alignment vertical="center" wrapText="1"/>
    </xf>
    <xf numFmtId="49" fontId="5" fillId="0" borderId="17" xfId="0" applyNumberFormat="1"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164" fontId="6" fillId="6" borderId="23" xfId="0" applyNumberFormat="1" applyFont="1" applyFill="1" applyBorder="1" applyAlignment="1" applyProtection="1">
      <alignment vertical="center" wrapText="1"/>
      <protection locked="0"/>
    </xf>
    <xf numFmtId="164" fontId="6" fillId="6" borderId="24" xfId="0" applyNumberFormat="1"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xf>
    <xf numFmtId="164" fontId="6" fillId="6" borderId="25" xfId="0" applyNumberFormat="1" applyFont="1" applyFill="1" applyBorder="1" applyAlignment="1" applyProtection="1">
      <alignment vertical="center" wrapText="1"/>
      <protection locked="0"/>
    </xf>
    <xf numFmtId="0" fontId="10" fillId="7" borderId="0" xfId="0" applyFont="1" applyFill="1" applyAlignment="1">
      <alignment wrapText="1"/>
    </xf>
    <xf numFmtId="49" fontId="5" fillId="0" borderId="21" xfId="0" applyNumberFormat="1" applyFont="1" applyBorder="1" applyAlignment="1" applyProtection="1">
      <alignment horizontal="left" vertical="center" wrapText="1"/>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top" wrapText="1"/>
    </xf>
    <xf numFmtId="0" fontId="0" fillId="0" borderId="0" xfId="0" applyProtection="1"/>
    <xf numFmtId="0" fontId="3" fillId="0" borderId="0" xfId="0" applyFont="1" applyProtection="1"/>
    <xf numFmtId="0" fontId="8" fillId="0" borderId="0" xfId="0" applyFont="1" applyAlignment="1" applyProtection="1">
      <alignment horizontal="center" vertical="top"/>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NumberFormat="1" applyFont="1" applyBorder="1" applyAlignment="1" applyProtection="1">
      <alignment horizontal="center" vertical="top" wrapText="1"/>
    </xf>
    <xf numFmtId="0" fontId="14" fillId="0" borderId="0" xfId="0" applyFont="1" applyAlignment="1" applyProtection="1">
      <alignment horizontal="center" vertical="top"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5"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applyProtection="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49" fontId="1" fillId="2" borderId="22" xfId="0" applyNumberFormat="1" applyFont="1" applyFill="1" applyBorder="1" applyAlignment="1" applyProtection="1">
      <alignment horizontal="left" vertical="center" wrapText="1"/>
    </xf>
    <xf numFmtId="49" fontId="1" fillId="2" borderId="20" xfId="0" applyNumberFormat="1" applyFont="1" applyFill="1" applyBorder="1" applyAlignment="1" applyProtection="1">
      <alignment horizontal="left" vertical="center" wrapText="1"/>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pplyProtection="1">
      <alignment vertical="center" wrapText="1"/>
    </xf>
    <xf numFmtId="0" fontId="1" fillId="0" borderId="9" xfId="0" applyFont="1" applyBorder="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2773823272090989"/>
                  <c:y val="-0.1217540763435214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$3,705,845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915820</c:v>
                </c:pt>
                <c:pt idx="1">
                  <c:v>2790025</c:v>
                </c:pt>
                <c:pt idx="2">
                  <c:v>747273</c:v>
                </c:pt>
                <c:pt idx="3">
                  <c:v>0</c:v>
                </c:pt>
                <c:pt idx="4">
                  <c:v>1302615</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5451426</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4809804</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Learning Continuity Plan</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872514</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Learning Continuity Plan</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872514</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showRuler="0" zoomScaleNormal="100" workbookViewId="0"/>
  </sheetViews>
  <sheetFormatPr defaultRowHeight="14.4" x14ac:dyDescent="0.3"/>
  <cols>
    <col min="1" max="1" width="105.109375" customWidth="1"/>
  </cols>
  <sheetData>
    <row r="1" spans="1:1" ht="409.5" customHeight="1" x14ac:dyDescent="1.05">
      <c r="A1" s="70" t="s">
        <v>18</v>
      </c>
    </row>
    <row r="2" spans="1:1" ht="17.399999999999999" x14ac:dyDescent="0.3">
      <c r="A2" s="47" t="s">
        <v>64</v>
      </c>
    </row>
  </sheetData>
  <sheetProtection algorithmName="SHA-512" hashValue="hWqDx8PjrmQWQvqTvfTguRffHARSwjm26QYjtcH9jjVUz9Ffz8UkQ3Y8TtDil19LW+vbHKL+R0QA91fvAqw/8w==" saltValue="B4e5RetZjaoZAVV55yD/Dg==" spinCount="100000" sheet="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showGridLines="0" showRuler="0" topLeftCell="A13" zoomScaleNormal="100" workbookViewId="0"/>
  </sheetViews>
  <sheetFormatPr defaultColWidth="9.109375" defaultRowHeight="15" x14ac:dyDescent="0.25"/>
  <cols>
    <col min="1" max="1" width="101.5546875" style="49" customWidth="1"/>
    <col min="2" max="16384" width="9.109375" style="48"/>
  </cols>
  <sheetData>
    <row r="1" spans="1:1" ht="25.2" customHeight="1" x14ac:dyDescent="0.25">
      <c r="A1" s="61" t="s">
        <v>29</v>
      </c>
    </row>
    <row r="2" spans="1:1" ht="36.75" customHeight="1" x14ac:dyDescent="0.25">
      <c r="A2" s="57" t="s">
        <v>20</v>
      </c>
    </row>
    <row r="3" spans="1:1" ht="165" customHeight="1" x14ac:dyDescent="0.25">
      <c r="A3" s="57" t="s">
        <v>48</v>
      </c>
    </row>
    <row r="4" spans="1:1" ht="44.25" customHeight="1" x14ac:dyDescent="0.3">
      <c r="A4" s="58" t="s">
        <v>19</v>
      </c>
    </row>
    <row r="5" spans="1:1" ht="26.25" customHeight="1" x14ac:dyDescent="0.3">
      <c r="A5" s="63" t="s">
        <v>25</v>
      </c>
    </row>
    <row r="6" spans="1:1" ht="27" customHeight="1" x14ac:dyDescent="0.3">
      <c r="A6" s="62" t="s">
        <v>41</v>
      </c>
    </row>
    <row r="7" spans="1:1" ht="39.9" customHeight="1" x14ac:dyDescent="0.25">
      <c r="A7" s="57" t="s">
        <v>52</v>
      </c>
    </row>
    <row r="8" spans="1:1" ht="36" customHeight="1" x14ac:dyDescent="0.25">
      <c r="A8" s="57" t="s">
        <v>53</v>
      </c>
    </row>
    <row r="9" spans="1:1" ht="27.75" customHeight="1" x14ac:dyDescent="0.3">
      <c r="A9" s="67" t="s">
        <v>42</v>
      </c>
    </row>
    <row r="10" spans="1:1" ht="52.5" customHeight="1" x14ac:dyDescent="0.25">
      <c r="A10" s="57" t="s">
        <v>43</v>
      </c>
    </row>
    <row r="11" spans="1:1" ht="96.75" customHeight="1" x14ac:dyDescent="0.25">
      <c r="A11" s="57" t="s">
        <v>62</v>
      </c>
    </row>
    <row r="12" spans="1:1" ht="86.25" customHeight="1" x14ac:dyDescent="0.25">
      <c r="A12" s="57" t="s">
        <v>54</v>
      </c>
    </row>
    <row r="13" spans="1:1" ht="38.25" customHeight="1" x14ac:dyDescent="0.25">
      <c r="A13" s="57" t="s">
        <v>32</v>
      </c>
    </row>
    <row r="14" spans="1:1" ht="39.75" customHeight="1" x14ac:dyDescent="0.25">
      <c r="A14" s="57" t="s">
        <v>33</v>
      </c>
    </row>
    <row r="15" spans="1:1" ht="40.5" customHeight="1" x14ac:dyDescent="0.25">
      <c r="A15" s="57" t="s">
        <v>44</v>
      </c>
    </row>
    <row r="16" spans="1:1" ht="38.25" customHeight="1" x14ac:dyDescent="0.25">
      <c r="A16" s="57" t="s">
        <v>55</v>
      </c>
    </row>
    <row r="17" spans="1:1" ht="26.25" customHeight="1" x14ac:dyDescent="0.3">
      <c r="A17" s="67" t="s">
        <v>45</v>
      </c>
    </row>
    <row r="18" spans="1:1" ht="157.5" customHeight="1" x14ac:dyDescent="0.25">
      <c r="A18" s="57" t="s">
        <v>56</v>
      </c>
    </row>
    <row r="19" spans="1:1" ht="55.5" customHeight="1" x14ac:dyDescent="0.25">
      <c r="A19" s="57" t="s">
        <v>63</v>
      </c>
    </row>
    <row r="20" spans="1:1" ht="70.5" customHeight="1" x14ac:dyDescent="0.3">
      <c r="A20" s="57" t="s">
        <v>46</v>
      </c>
    </row>
    <row r="21" spans="1:1" ht="22.5" customHeight="1" x14ac:dyDescent="0.3">
      <c r="A21" s="67" t="s">
        <v>57</v>
      </c>
    </row>
    <row r="22" spans="1:1" ht="88.5" customHeight="1" x14ac:dyDescent="0.3">
      <c r="A22" s="57" t="s">
        <v>58</v>
      </c>
    </row>
    <row r="23" spans="1:1" ht="84.75" customHeight="1" x14ac:dyDescent="0.25">
      <c r="A23" s="57" t="s">
        <v>59</v>
      </c>
    </row>
    <row r="24" spans="1:1" ht="27.75" customHeight="1" x14ac:dyDescent="0.3">
      <c r="A24" s="64" t="s">
        <v>21</v>
      </c>
    </row>
    <row r="25" spans="1:1" ht="48.75" customHeight="1" x14ac:dyDescent="0.25">
      <c r="A25" s="57" t="s">
        <v>22</v>
      </c>
    </row>
    <row r="26" spans="1:1" ht="53.25" customHeight="1" x14ac:dyDescent="0.25">
      <c r="A26" s="57" t="s">
        <v>61</v>
      </c>
    </row>
    <row r="27" spans="1:1" ht="68.25" customHeight="1" x14ac:dyDescent="0.25">
      <c r="A27" s="57" t="s">
        <v>47</v>
      </c>
    </row>
    <row r="28" spans="1:1" ht="20.100000000000001" customHeight="1" x14ac:dyDescent="0.3">
      <c r="A28" s="57" t="s">
        <v>24</v>
      </c>
    </row>
    <row r="29" spans="1:1" ht="20.100000000000001" customHeight="1" x14ac:dyDescent="0.3">
      <c r="A29" s="57" t="s">
        <v>23</v>
      </c>
    </row>
    <row r="30" spans="1:1" ht="83.25" customHeight="1" x14ac:dyDescent="0.3">
      <c r="A30" s="57" t="s">
        <v>49</v>
      </c>
    </row>
    <row r="31" spans="1:1" ht="20.100000000000001" customHeight="1" x14ac:dyDescent="0.3">
      <c r="A31" s="57" t="s">
        <v>24</v>
      </c>
    </row>
    <row r="32" spans="1:1" ht="20.100000000000001" customHeight="1" x14ac:dyDescent="0.3">
      <c r="A32" s="57" t="s">
        <v>23</v>
      </c>
    </row>
  </sheetData>
  <sheetProtection algorithmName="SHA-512" hashValue="QnALfA7ZCrIMhsyg93bMuzaVnvZJVisJQksh0yOf+Ku0ACUPMqOfAYIZwwIL/X99IwPAg7Hpewk16ZCIw15UBA==" saltValue="/YasGTDUfg1DIoDTo/jW+w==" spinCount="100000" sheet="1" formatRows="0"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tabSelected="1" showRuler="0" topLeftCell="A16" zoomScaleNormal="100" workbookViewId="0">
      <selection activeCell="B19" sqref="B19"/>
    </sheetView>
  </sheetViews>
  <sheetFormatPr defaultColWidth="9.109375" defaultRowHeight="13.8" x14ac:dyDescent="0.25"/>
  <cols>
    <col min="1" max="1" width="50.109375" style="6" customWidth="1"/>
    <col min="2" max="2" width="47.33203125" style="6" customWidth="1"/>
    <col min="3" max="3" width="9.109375" style="1"/>
    <col min="4" max="4" width="3.88671875" style="1" customWidth="1"/>
    <col min="5" max="5" width="9.109375" style="1"/>
    <col min="6" max="6" width="11.33203125" style="1" bestFit="1" customWidth="1"/>
    <col min="7" max="7" width="14.33203125" style="1" customWidth="1"/>
    <col min="8" max="8" width="5.6640625" style="1" customWidth="1"/>
    <col min="9" max="16384" width="9.109375" style="1"/>
  </cols>
  <sheetData>
    <row r="1" spans="1:9" ht="19.8" thickBot="1" x14ac:dyDescent="0.4">
      <c r="A1" s="65" t="s">
        <v>27</v>
      </c>
    </row>
    <row r="2" spans="1:9" ht="20.100000000000001" customHeight="1" x14ac:dyDescent="0.25">
      <c r="A2" s="26" t="s">
        <v>0</v>
      </c>
      <c r="B2" s="53" t="s">
        <v>67</v>
      </c>
      <c r="C2" s="2"/>
      <c r="D2" s="2"/>
      <c r="E2" s="3"/>
      <c r="F2" s="2"/>
      <c r="G2" s="2"/>
      <c r="H2" s="2"/>
      <c r="I2" s="2"/>
    </row>
    <row r="3" spans="1:9" ht="20.100000000000001" customHeight="1" x14ac:dyDescent="0.25">
      <c r="A3" s="27" t="s">
        <v>1</v>
      </c>
      <c r="B3" s="77" t="s">
        <v>68</v>
      </c>
      <c r="C3" s="2"/>
      <c r="D3" s="2"/>
      <c r="E3" s="2"/>
    </row>
    <row r="4" spans="1:9" ht="19.5" customHeight="1" x14ac:dyDescent="0.25">
      <c r="A4" s="27" t="s">
        <v>2</v>
      </c>
      <c r="B4" s="54" t="s">
        <v>66</v>
      </c>
      <c r="C4" s="2"/>
      <c r="D4" s="2"/>
      <c r="E4" s="2"/>
    </row>
    <row r="5" spans="1:9" ht="22.5" customHeight="1" x14ac:dyDescent="0.25">
      <c r="A5" s="27" t="s">
        <v>38</v>
      </c>
      <c r="B5" s="72" t="s">
        <v>50</v>
      </c>
      <c r="C5" s="2"/>
      <c r="D5" s="2"/>
      <c r="E5" s="2"/>
    </row>
    <row r="6" spans="1:9" ht="22.5" customHeight="1" thickBot="1" x14ac:dyDescent="0.3">
      <c r="A6" s="33" t="s">
        <v>39</v>
      </c>
      <c r="B6" s="71" t="s">
        <v>51</v>
      </c>
      <c r="C6" s="2"/>
      <c r="D6" s="2"/>
      <c r="E6" s="2"/>
    </row>
    <row r="7" spans="1:9" ht="42" thickBot="1" x14ac:dyDescent="0.3">
      <c r="A7" s="34" t="s">
        <v>12</v>
      </c>
      <c r="B7" s="19" t="s">
        <v>10</v>
      </c>
      <c r="C7" s="2"/>
      <c r="D7" s="2"/>
    </row>
    <row r="8" spans="1:9" ht="31.2" x14ac:dyDescent="0.3">
      <c r="A8" s="18" t="str">
        <f>CONCATENATE("Projected General Fund Revenue for the ", IF(LCAP_Year="", "[Coming LCAP Year]", LCAP_Year), " School Year")</f>
        <v>Projected General Fund Revenue for the 2021 – 22 School Year</v>
      </c>
      <c r="B8" s="15" t="s">
        <v>9</v>
      </c>
      <c r="C8"/>
      <c r="D8" s="2"/>
    </row>
    <row r="9" spans="1:9" ht="20.100000000000001" customHeight="1" x14ac:dyDescent="0.3">
      <c r="A9" s="10" t="s">
        <v>7</v>
      </c>
      <c r="B9" s="24">
        <v>3705845</v>
      </c>
      <c r="C9"/>
      <c r="D9" s="2"/>
    </row>
    <row r="10" spans="1:9" ht="20.100000000000001" customHeight="1" x14ac:dyDescent="0.3">
      <c r="A10" s="43" t="s">
        <v>31</v>
      </c>
      <c r="B10" s="24">
        <v>915820</v>
      </c>
      <c r="C10"/>
      <c r="D10" s="2"/>
      <c r="E10" s="2"/>
      <c r="F10" s="2"/>
      <c r="G10" s="2"/>
    </row>
    <row r="11" spans="1:9" ht="20.100000000000001" hidden="1" customHeight="1" x14ac:dyDescent="0.3">
      <c r="A11" s="10" t="s">
        <v>15</v>
      </c>
      <c r="B11" s="78">
        <f>SUM(LCAP_Year_LCFF_Funds-LCAP_Year_SC_Grants)</f>
        <v>2790025</v>
      </c>
      <c r="C11"/>
      <c r="D11" s="2"/>
      <c r="E11" s="2"/>
      <c r="F11" s="2"/>
      <c r="G11" s="2"/>
    </row>
    <row r="12" spans="1:9" ht="20.100000000000001" customHeight="1" x14ac:dyDescent="0.3">
      <c r="A12" s="10" t="s">
        <v>3</v>
      </c>
      <c r="B12" s="24">
        <v>747273</v>
      </c>
      <c r="C12"/>
      <c r="D12" s="2"/>
    </row>
    <row r="13" spans="1:9" ht="20.100000000000001" customHeight="1" x14ac:dyDescent="0.3">
      <c r="A13" s="10" t="s">
        <v>4</v>
      </c>
      <c r="B13" s="24">
        <v>0</v>
      </c>
      <c r="C13"/>
      <c r="D13" s="2"/>
    </row>
    <row r="14" spans="1:9" ht="20.100000000000001" customHeight="1" thickBot="1" x14ac:dyDescent="0.35">
      <c r="A14" s="75" t="s">
        <v>37</v>
      </c>
      <c r="B14" s="29">
        <v>1302615</v>
      </c>
      <c r="C14"/>
      <c r="D14" s="2"/>
    </row>
    <row r="15" spans="1:9" ht="20.100000000000001" customHeight="1" thickTop="1" thickBot="1" x14ac:dyDescent="0.35">
      <c r="A15" s="11" t="s">
        <v>5</v>
      </c>
      <c r="B15" s="25">
        <f>SUM(LCAP_Year_LCFF_Funds,LCAP_Year_Other_Funds,LCAP_Year_Local_Funds,LCAP_Year_Federal_Funds)</f>
        <v>5755733</v>
      </c>
      <c r="C15"/>
      <c r="D15" s="2"/>
    </row>
    <row r="16" spans="1:9" ht="31.2" x14ac:dyDescent="0.3">
      <c r="A16" s="12" t="str">
        <f>CONCATENATE("Total Budgeted Expenditures for the 
", IF(LCAP_Year="", "[Coming LCAP Year]", LCAP_Year), " School Year")</f>
        <v>Total Budgeted Expenditures for the 
2021 – 22 School Year</v>
      </c>
      <c r="B16" s="16" t="s">
        <v>9</v>
      </c>
      <c r="C16"/>
      <c r="D16" s="2"/>
    </row>
    <row r="17" spans="1:9" ht="20.100000000000001" customHeight="1" x14ac:dyDescent="0.3">
      <c r="A17" s="13" t="s">
        <v>6</v>
      </c>
      <c r="B17" s="28">
        <v>5451426</v>
      </c>
      <c r="C17"/>
      <c r="D17" s="2"/>
    </row>
    <row r="18" spans="1:9" ht="20.25" customHeight="1" x14ac:dyDescent="0.3">
      <c r="A18" s="73" t="s">
        <v>35</v>
      </c>
      <c r="B18" s="24">
        <v>4809804</v>
      </c>
      <c r="C18"/>
      <c r="D18" s="2"/>
    </row>
    <row r="19" spans="1:9" ht="33.75" customHeight="1" thickBot="1" x14ac:dyDescent="0.35">
      <c r="A19" s="44" t="s">
        <v>13</v>
      </c>
      <c r="B19" s="29">
        <v>915820</v>
      </c>
      <c r="C19"/>
      <c r="D19" s="2"/>
    </row>
    <row r="20" spans="1:9" ht="21" customHeight="1" thickTop="1" thickBot="1" x14ac:dyDescent="0.35">
      <c r="A20" s="74" t="s">
        <v>36</v>
      </c>
      <c r="B20" s="25">
        <f>B17-B18</f>
        <v>641622</v>
      </c>
      <c r="C20"/>
      <c r="D20" s="2"/>
      <c r="E20"/>
      <c r="F20"/>
      <c r="G20"/>
      <c r="H20"/>
      <c r="I20"/>
    </row>
    <row r="21" spans="1:9" s="4" customFormat="1" ht="31.2" x14ac:dyDescent="0.3">
      <c r="A21" s="17" t="str">
        <f>CONCATENATE("Expenditures for High Needs Students in the ", IF(Current_LCAP_Year="", "[Current LCAP Year]", Current_LCAP_Year), " School Year")</f>
        <v>Expenditures for High Needs Students in the 2020 – 21 School Year</v>
      </c>
      <c r="B21" s="30" t="s">
        <v>9</v>
      </c>
      <c r="C21" s="8"/>
      <c r="D21" s="9"/>
      <c r="E21" s="8"/>
      <c r="F21" s="8"/>
      <c r="G21" s="8"/>
      <c r="H21" s="8"/>
      <c r="I21" s="8"/>
    </row>
    <row r="22" spans="1:9" ht="35.25" customHeight="1" x14ac:dyDescent="0.3">
      <c r="A22" s="45" t="s">
        <v>17</v>
      </c>
      <c r="B22" s="28">
        <v>872514</v>
      </c>
      <c r="C22"/>
      <c r="D22" s="2"/>
      <c r="E22"/>
      <c r="F22"/>
      <c r="G22"/>
      <c r="H22"/>
      <c r="I22"/>
    </row>
    <row r="23" spans="1:9" ht="35.25" customHeight="1" thickBot="1" x14ac:dyDescent="0.35">
      <c r="A23" s="46" t="s">
        <v>34</v>
      </c>
      <c r="B23" s="31">
        <v>872514</v>
      </c>
      <c r="C23"/>
      <c r="D23" s="2"/>
      <c r="E23"/>
      <c r="F23"/>
      <c r="G23"/>
      <c r="H23"/>
      <c r="I23"/>
    </row>
    <row r="24" spans="1:9" s="4" customFormat="1" ht="14.4" x14ac:dyDescent="0.3">
      <c r="A24" s="32" t="s">
        <v>11</v>
      </c>
      <c r="B24" s="32" t="s">
        <v>11</v>
      </c>
      <c r="C24"/>
      <c r="D24"/>
      <c r="E24"/>
      <c r="F24"/>
      <c r="G24"/>
      <c r="H24"/>
      <c r="I24"/>
    </row>
    <row r="25" spans="1:9" s="4" customFormat="1" ht="15.6" x14ac:dyDescent="0.3">
      <c r="A25" s="6"/>
      <c r="B25" s="7"/>
      <c r="C25"/>
      <c r="D25"/>
      <c r="E25"/>
      <c r="F25"/>
      <c r="G25"/>
      <c r="H25"/>
      <c r="I25"/>
    </row>
    <row r="26" spans="1:9" s="4" customFormat="1" ht="15.6" x14ac:dyDescent="0.3">
      <c r="A26" s="6"/>
      <c r="B26" s="7"/>
      <c r="C26"/>
      <c r="D26"/>
      <c r="E26"/>
      <c r="F26"/>
      <c r="G26"/>
      <c r="H26"/>
      <c r="I26"/>
    </row>
    <row r="27" spans="1:9" ht="15" x14ac:dyDescent="0.25">
      <c r="A27" s="7"/>
      <c r="B27" s="7"/>
    </row>
    <row r="28" spans="1:9" ht="15" x14ac:dyDescent="0.25">
      <c r="A28" s="7"/>
      <c r="B28" s="7"/>
    </row>
    <row r="29" spans="1:9" ht="15" x14ac:dyDescent="0.25">
      <c r="A29" s="7"/>
      <c r="B29" s="7"/>
    </row>
    <row r="30" spans="1:9" ht="15" x14ac:dyDescent="0.25">
      <c r="A30" s="7"/>
      <c r="B30" s="7"/>
    </row>
    <row r="31" spans="1:9" ht="15" x14ac:dyDescent="0.25">
      <c r="A31" s="7"/>
      <c r="B31" s="7"/>
    </row>
    <row r="32" spans="1:9" ht="15" x14ac:dyDescent="0.25">
      <c r="A32" s="7"/>
      <c r="B32" s="7"/>
    </row>
    <row r="33" spans="1:2" ht="15" x14ac:dyDescent="0.25">
      <c r="A33" s="7"/>
      <c r="B33" s="7"/>
    </row>
    <row r="34" spans="1:2" ht="15" x14ac:dyDescent="0.25">
      <c r="A34" s="7"/>
      <c r="B34" s="7"/>
    </row>
    <row r="35" spans="1:2" ht="15" x14ac:dyDescent="0.25">
      <c r="A35" s="7"/>
      <c r="B35" s="7"/>
    </row>
    <row r="36" spans="1:2" ht="15" x14ac:dyDescent="0.25">
      <c r="A36" s="7"/>
      <c r="B36" s="7"/>
    </row>
    <row r="37" spans="1:2" ht="15" x14ac:dyDescent="0.25">
      <c r="A37" s="7"/>
      <c r="B37" s="7"/>
    </row>
    <row r="38" spans="1:2" ht="15" x14ac:dyDescent="0.25">
      <c r="A38" s="7"/>
      <c r="B38" s="7"/>
    </row>
    <row r="39" spans="1:2" ht="15" x14ac:dyDescent="0.25">
      <c r="A39" s="7"/>
      <c r="B39" s="7"/>
    </row>
  </sheetData>
  <sheetProtection algorithmName="SHA-512" hashValue="trqd1E4tfqporUvzaZJ9aJSgkC42G8oaTQWQpK/2EmWqU4dranyJHU1rECaJ0s99//QraLJfEaq2msUR9n4Ymw==" saltValue="MKO12xK5khmfjiF4l5orOw==" spinCount="100000" sheet="1" selectLockedCells="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defaultColWidth="8.88671875" defaultRowHeight="14.4" x14ac:dyDescent="0.3"/>
  <cols>
    <col min="1" max="1" width="37.6640625" customWidth="1"/>
    <col min="2" max="2" width="62.33203125" customWidth="1"/>
  </cols>
  <sheetData>
    <row r="1" spans="1:2" ht="19.8" thickBot="1" x14ac:dyDescent="0.4">
      <c r="A1" s="66" t="s">
        <v>28</v>
      </c>
    </row>
    <row r="2" spans="1:2" ht="23.25" customHeight="1" thickBot="1" x14ac:dyDescent="0.35">
      <c r="A2" s="20" t="s">
        <v>16</v>
      </c>
      <c r="B2" s="21" t="s">
        <v>8</v>
      </c>
    </row>
    <row r="3" spans="1:2" ht="119.25" customHeight="1" x14ac:dyDescent="0.3">
      <c r="A3" s="79" t="s">
        <v>60</v>
      </c>
      <c r="B3" s="59" t="s">
        <v>65</v>
      </c>
    </row>
    <row r="4" spans="1:2" ht="189.75" customHeight="1" x14ac:dyDescent="0.3">
      <c r="A4" s="22"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55" t="s">
        <v>26</v>
      </c>
    </row>
    <row r="5" spans="1:2" ht="173.25" customHeight="1" thickBot="1" x14ac:dyDescent="0.35">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56" t="s">
        <v>26</v>
      </c>
    </row>
  </sheetData>
  <sheetProtection algorithmName="SHA-512" hashValue="dESIVev/2z6yv07uVfwHt0zdFcPoDdZcjzTzrs8Vc7WHf1/hGmtSsYdIzIAXZsz3EHLMJcGBynT8Ls7kaKKoDA==" saltValue="7pnBSomuBKY9O+SH0DljNA==" spinCount="100000" sheet="1" formatRows="0" selectLockedCells="1"/>
  <customSheetViews>
    <customSheetView guid="{E073F255-81E0-4EB2-9325-A45DCDEB7373}" showPageBreaks="1" showGridLines="0" showRuler="0" topLeftCell="A3">
      <selection activeCell="B3" sqref="B3"/>
    </customSheetView>
    <customSheetView guid="{B4A1466A-814B-496F-ACDF-5B04C3E33E28}"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showRuler="0" zoomScaleNormal="100" zoomScalePageLayoutView="80" workbookViewId="0">
      <selection activeCell="B11" sqref="B11"/>
    </sheetView>
  </sheetViews>
  <sheetFormatPr defaultColWidth="98.6640625" defaultRowHeight="14.4" x14ac:dyDescent="0.3"/>
  <cols>
    <col min="1" max="1" width="100.88671875" style="1" customWidth="1"/>
    <col min="3" max="16384" width="98.6640625" style="1"/>
  </cols>
  <sheetData>
    <row r="1" spans="1:2" ht="19.2" x14ac:dyDescent="0.35">
      <c r="A1" s="66" t="s">
        <v>30</v>
      </c>
    </row>
    <row r="2" spans="1:2" s="37" customFormat="1" ht="20.100000000000001" customHeight="1" x14ac:dyDescent="0.3">
      <c r="A2" s="39" t="str">
        <f>CONCATENATE("Local Educational Agency (LEA) Name: ",IF(LEA_Name="","[LEA Name]",LEA_Name))</f>
        <v>Local Educational Agency (LEA) Name: Los Angeles Leadership  Primary Academy</v>
      </c>
      <c r="B2" s="36"/>
    </row>
    <row r="3" spans="1:2" s="37" customFormat="1" ht="20.100000000000001" customHeight="1" x14ac:dyDescent="0.3">
      <c r="A3" s="40" t="str">
        <f>CONCATENATE("CDS Code: ", IF(CDS_Code="", "[CDS Code]", CDS_Code))</f>
        <v>CDS Code: 19-64733-0124818</v>
      </c>
      <c r="B3" s="36"/>
    </row>
    <row r="4" spans="1:2" s="37" customFormat="1" ht="19.5" customHeight="1" x14ac:dyDescent="0.3">
      <c r="A4" s="40" t="str">
        <f>CONCATENATE("School Year: ", IF(LCAP_Year="", "[School Year]", LCAP_Year))</f>
        <v>School Year: 2021 – 22</v>
      </c>
      <c r="B4" s="36"/>
    </row>
    <row r="5" spans="1:2" s="37" customFormat="1" ht="19.350000000000001" customHeight="1" x14ac:dyDescent="0.3">
      <c r="A5" s="41" t="str">
        <f>CONCATENATE("LEA contact information: ", IF(LEA_Contact="", "[LEA Contact Information]", LEA_Contact), "")</f>
        <v>LEA contact information: Arina Goldring-Ravin, 818-605-6964, agoldring@laleadership.org</v>
      </c>
      <c r="B5" s="36"/>
    </row>
    <row r="6" spans="1:2" s="37" customFormat="1" ht="89.25" customHeight="1" x14ac:dyDescent="0.3">
      <c r="A6" s="42" t="s">
        <v>14</v>
      </c>
      <c r="B6" s="36"/>
    </row>
    <row r="7" spans="1:2" s="37" customFormat="1" ht="353.25" customHeight="1" x14ac:dyDescent="0.3">
      <c r="A7" s="68" t="str">
        <f>CONCATENATE("Budget Overview for the ", IF(LCAP_Year="", "[School Year]", LCAP_Year), " School Year" )</f>
        <v>Budget Overview for the 2021 – 22 School Year</v>
      </c>
      <c r="B7" s="36"/>
    </row>
    <row r="8" spans="1:2" s="37" customFormat="1" ht="39.75" customHeight="1" x14ac:dyDescent="0.3">
      <c r="A8" s="50" t="str">
        <f>CONCATENATE("This chart shows the total general purpose revenue ", IF(LEA_Name="", "[LEA Name]", TEXT(LEA_Name, "#,000")), " expects to receive in the coming year from all sources.")</f>
        <v>This chart shows the total general purpose revenue Los Angeles Leadership  Primary Academy expects to receive in the coming year from all sources.</v>
      </c>
      <c r="B8" s="36"/>
    </row>
    <row r="9" spans="1:2" s="37" customFormat="1" ht="100.5" customHeight="1" x14ac:dyDescent="0.3">
      <c r="A9" s="35" t="str">
        <f>CONCATENATE("The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total revenue projected for Los Angeles Leadership  Primary Academy is $5,755,733.00, of which $3,705,845.00 is Local Control Funding Formula (LCFF), $747,273.00 is other state funds, $0.00 is local funds, and $1,302,615.00 is federal funds. Of the $3,705,845.00 in LCFF Funds, $915,820.00 is generated based on the enrollment of high needs students (foster youth, English learner, and low-income students).
</v>
      </c>
      <c r="B9" s="36"/>
    </row>
    <row r="10" spans="1:2" s="37" customFormat="1" ht="57" customHeight="1" x14ac:dyDescent="0.3">
      <c r="A10" s="76" t="s">
        <v>40</v>
      </c>
      <c r="B10" s="36"/>
    </row>
    <row r="11" spans="1:2" s="37" customFormat="1" ht="219.75" customHeight="1" x14ac:dyDescent="0.3">
      <c r="A11" s="38"/>
      <c r="B11" s="36"/>
    </row>
    <row r="12" spans="1:2" s="37" customFormat="1" ht="50.25" customHeight="1" x14ac:dyDescent="0.3">
      <c r="A12" s="51"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Los Angeles Leadership  Primary Academy plans to spend for 2021 – 22. It shows how much of the total is tied to planned actions and services in the LCAP.</v>
      </c>
      <c r="B12" s="36"/>
    </row>
    <row r="13" spans="1:2" ht="117.75" customHeight="1" x14ac:dyDescent="0.3">
      <c r="A13" s="14" t="str">
        <f>CONCATENATE("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 xml:space="preserve">
Los Angeles Leadership  Primary Academy plans to spend $5,451,426.00 for the 2021 – 22 school year. Of that amount, $4,809,804.00 is tied to actions/services in the LCAP and $641,622.00 is not included in the LCAP. The budgeted expenditures that are not included in the LCAP will be used for the following: 
LCAP expenses do not include following: depreciation, district oversight fee, home office expenses(administrative salaries, non-instructional consulting fee , business services, legal fee)</v>
      </c>
    </row>
    <row r="14" spans="1:2" ht="39.75" customHeight="1" x14ac:dyDescent="0.3">
      <c r="A14" s="60" t="str">
        <f>CONCATENATE("Increased or Improved Services for High Needs Students in in the LCAP for the ", IF(LCAP_Year="", "[LCAP Year]", LCAP_Year), " School Year")</f>
        <v>Increased or Improved Services for High Needs Students in in the LCAP for the 2021 – 22 School Year</v>
      </c>
    </row>
    <row r="15" spans="1:2" ht="141.6" customHeight="1" x14ac:dyDescent="0.3">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2021 – 22, Los Angeles Leadership  Primary Academy is projecting it will receive $915,820.00 based on the enrollment of foster youth, English learner, and low-income students. Los Angeles Leadership  Primary Academy must describe how it intends to increase or improve services for high needs students in the LCAP. Los Angeles Leadership  Primary Academy plans to spend $915,820.00 towards meeting this requirement, as described in the LCAP.</v>
      </c>
    </row>
    <row r="16" spans="1:2" ht="288" customHeight="1" x14ac:dyDescent="0.3">
      <c r="A16" s="69" t="str">
        <f>CONCATENATE("Update on Increased or Improved Services for High Needs Students in ", IF(Current_LCAP_Year="", "[LCAP Year]", Current_LCAP_Year))</f>
        <v>Update on Increased or Improved Services for High Needs Students in 2020 – 21</v>
      </c>
    </row>
    <row r="17" spans="1:1" ht="79.5" customHeight="1" x14ac:dyDescent="0.3">
      <c r="A17" s="52" t="str">
        <f>CONCATENATE("This chart compares what ", IF(LEA_Name="", "[LEA Name]", TEXT(LEA_Name, "#,000")), " budgeted last year in the Learning Continuity Plan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Los Angeles Leadership  Primary Academy budgeted last year in the Learning Continuity Plan for actions and services that contribute to increasing or improving services for high needs students with what  Los Angeles Leadership  Primary Academy estimates it has spent on actions and services that contribute to increasing or improving services for high needs students in the current year.</v>
      </c>
    </row>
    <row r="18" spans="1:1" ht="132.75" customHeight="1" x14ac:dyDescent="0.3">
      <c r="A18" s="14" t="str">
        <f>CONCATENATE("
In ", IF(Current_LCAP_Year="", "[the current LCAP Year]", Current_LCAP_Year), ", ", IF(LEA_Name="", "[LEA Name]", LEA_Name),"'s Learning Continuity Plan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2020 – 21, Los Angeles Leadership  Primary Academy's Learning Continuity Plan budgeted $872,514.00 for planned actions to increase or improve services for high needs students. Los Angeles Leadership  Primary Academy actually spent $872,514.00 for actions to increase or improve services for high needs students in 2020 – 21.</v>
      </c>
    </row>
    <row r="19" spans="1:1" x14ac:dyDescent="0.3">
      <c r="A19" s="5"/>
    </row>
  </sheetData>
  <sheetProtection algorithmName="SHA-512" hashValue="3JelvgPWeGgb+PkNMGvVpOqzl4+6GYR8/pEbdtTrBscMjJF5mJFaL5aqblC0lizRPFITr0TfyzLx0hqVRj5trQ==" saltValue="PFM273KYol2V63m2Ic1n6Q==" spinCount="100000" sheet="1" formatRows="0" selectLockedCells="1" selectUnlockedCells="1"/>
  <customSheetViews>
    <customSheetView guid="{E073F255-81E0-4EB2-9325-A45DCDEB7373}" showPageBreaks="1" showGridLines="0" showRowCol="0" view="pageLayout" showRuler="0">
      <selection sqref="A1:A8"/>
    </customSheetView>
    <customSheetView guid="{B4A1466A-814B-496F-ACDF-5B04C3E33E28}"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2021-22 school year.</dc:subject>
  <dc:creator>Local Agency Systems Support Office</dc:creator>
  <cp:keywords>lcff, lcap, budget overview, template</cp:keywords>
  <cp:lastModifiedBy>Marina Pilyavskaya</cp:lastModifiedBy>
  <cp:lastPrinted>2021-02-17T23:25:03Z</cp:lastPrinted>
  <dcterms:created xsi:type="dcterms:W3CDTF">2018-10-16T20:33:16Z</dcterms:created>
  <dcterms:modified xsi:type="dcterms:W3CDTF">2021-06-11T00:16:34Z</dcterms:modified>
</cp:coreProperties>
</file>